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оходы 08 г." sheetId="1" r:id="rId1"/>
    <sheet name="Расходы 08 г." sheetId="2" r:id="rId2"/>
  </sheets>
  <definedNames>
    <definedName name="_xlnm.Print_Area" localSheetId="1">'Расходы 08 г.'!$A$1:$M$45</definedName>
  </definedNames>
  <calcPr fullCalcOnLoad="1"/>
</workbook>
</file>

<file path=xl/sharedStrings.xml><?xml version="1.0" encoding="utf-8"?>
<sst xmlns="http://schemas.openxmlformats.org/spreadsheetml/2006/main" count="90" uniqueCount="57">
  <si>
    <t>Единый с/х налог</t>
  </si>
  <si>
    <t>Всего доходы</t>
  </si>
  <si>
    <t>№ п/п</t>
  </si>
  <si>
    <t>Доходы</t>
  </si>
  <si>
    <t>1 кв</t>
  </si>
  <si>
    <t>2 кв</t>
  </si>
  <si>
    <t>3 кв</t>
  </si>
  <si>
    <t>4 кв</t>
  </si>
  <si>
    <t>Земельный налог</t>
  </si>
  <si>
    <t>Налог на имущество</t>
  </si>
  <si>
    <t>Подоходный налог</t>
  </si>
  <si>
    <t>Дотация</t>
  </si>
  <si>
    <t>Наименование статьи</t>
  </si>
  <si>
    <t>Оплата труда</t>
  </si>
  <si>
    <t>Начисление на ФОТ</t>
  </si>
  <si>
    <t>Прочие выплаты</t>
  </si>
  <si>
    <t>Коммунальные услуги</t>
  </si>
  <si>
    <t>Услуги по содер. имущ.</t>
  </si>
  <si>
    <t>Прочие услуги</t>
  </si>
  <si>
    <t>Прочие расходы</t>
  </si>
  <si>
    <t>Увелич. стоимости основных средств</t>
  </si>
  <si>
    <t>Увелич. стоимости материальных запасов</t>
  </si>
  <si>
    <t>Глава адм.</t>
  </si>
  <si>
    <t>Расходы</t>
  </si>
  <si>
    <t>Глава</t>
  </si>
  <si>
    <t>Раздель</t>
  </si>
  <si>
    <t>Подразделение</t>
  </si>
  <si>
    <t>Цель статьи</t>
  </si>
  <si>
    <t>Вид рсхода</t>
  </si>
  <si>
    <t>Статья</t>
  </si>
  <si>
    <t>Итого:</t>
  </si>
  <si>
    <t>ВСЕГО:</t>
  </si>
  <si>
    <t>Численность населения</t>
  </si>
  <si>
    <t>ВУС</t>
  </si>
  <si>
    <t>Молод.политика</t>
  </si>
  <si>
    <t>Оплата услуг связи</t>
  </si>
  <si>
    <t>,</t>
  </si>
  <si>
    <t xml:space="preserve">  </t>
  </si>
  <si>
    <t xml:space="preserve">                                                                                                                                     </t>
  </si>
  <si>
    <t xml:space="preserve">                                                  </t>
  </si>
  <si>
    <t xml:space="preserve">                                                                   </t>
  </si>
  <si>
    <t xml:space="preserve">                                                                  </t>
  </si>
  <si>
    <t>001 Аппарат упр.</t>
  </si>
  <si>
    <t>001 ЖКХ</t>
  </si>
  <si>
    <t>001 Спорт</t>
  </si>
  <si>
    <t>001 ЦБ</t>
  </si>
  <si>
    <t>001 Загс</t>
  </si>
  <si>
    <t>ЗАГС</t>
  </si>
  <si>
    <t>Неналоговые доходы</t>
  </si>
  <si>
    <t>Субсидия</t>
  </si>
  <si>
    <t>Прочие работы, услуги</t>
  </si>
  <si>
    <t>С.М.БУТТАЕВ</t>
  </si>
  <si>
    <t>Гл. Бухгалтер</t>
  </si>
  <si>
    <t>Районный фонд</t>
  </si>
  <si>
    <t xml:space="preserve">                     Бюджет МО "С/совет Курклинский" на  2020г.                                                              </t>
  </si>
  <si>
    <t>2020г.</t>
  </si>
  <si>
    <t>А.И.ДЖАБРАИЛОВА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</si>
</sst>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_р_."/>
    <numFmt numFmtId="197" formatCode="_-* #,##0.000_р_._-;\-* #,##0.000_р_._-;_-* &quot;-&quot;???_р_._-;_-@_-"/>
    <numFmt numFmtId="198" formatCode="#,##0.000_р_.;\-#,##0.000_р_."/>
    <numFmt numFmtId="199" formatCode="#,##0.000&quot;р.&quot;"/>
    <numFmt numFmtId="200" formatCode="0.0"/>
    <numFmt numFmtId="201" formatCode="#,##0.00&quot;р.&quot;"/>
    <numFmt numFmtId="202" formatCode="#,##0.0"/>
    <numFmt numFmtId="203" formatCode="#,##0.0_р_."/>
    <numFmt numFmtId="204" formatCode="_-* #,##0.000_р_._-;\-* #,##0.000_р_._-;_-* &quot;-&quot;??_р_._-;_-@_-"/>
    <numFmt numFmtId="205" formatCode="_-* #,##0.0_р_._-;\-* #,##0.0_р_._-;_-* &quot;-&quot;??_р_._-;_-@_-"/>
    <numFmt numFmtId="206" formatCode="_-* #,##0_р_._-;\-* #,##0_р_._-;_-* &quot;-&quot;??_р_._-;_-@_-"/>
    <numFmt numFmtId="207" formatCode="_-* #,##0.0_р_._-;\-* #,##0.0_р_._-;_-* &quot;-&quot;?_р_._-;_-@_-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</numFmts>
  <fonts count="5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Bauhaus 93"/>
      <family val="5"/>
    </font>
    <font>
      <sz val="10"/>
      <name val="Bauhaus 93"/>
      <family val="5"/>
    </font>
    <font>
      <sz val="14"/>
      <name val="Algerian"/>
      <family val="5"/>
    </font>
    <font>
      <sz val="10"/>
      <name val="Algerian"/>
      <family val="5"/>
    </font>
    <font>
      <b/>
      <sz val="10"/>
      <name val="Algerian"/>
      <family val="5"/>
    </font>
    <font>
      <b/>
      <sz val="12"/>
      <name val="Algerian"/>
      <family val="5"/>
    </font>
    <font>
      <sz val="12"/>
      <name val="Algerian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sz val="12"/>
      <name val="Cambria"/>
      <family val="1"/>
    </font>
    <font>
      <b/>
      <sz val="10"/>
      <name val="Cambria"/>
      <family val="1"/>
    </font>
    <font>
      <sz val="14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wrapText="1"/>
    </xf>
    <xf numFmtId="178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10" xfId="0" applyFont="1" applyBorder="1" applyAlignment="1">
      <alignment/>
    </xf>
    <xf numFmtId="0" fontId="31" fillId="0" borderId="0" xfId="0" applyFont="1" applyAlignment="1">
      <alignment/>
    </xf>
    <xf numFmtId="0" fontId="32" fillId="0" borderId="10" xfId="0" applyFont="1" applyBorder="1" applyAlignment="1">
      <alignment/>
    </xf>
    <xf numFmtId="0" fontId="32" fillId="0" borderId="10" xfId="0" applyFont="1" applyBorder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0" fillId="0" borderId="10" xfId="0" applyFont="1" applyBorder="1" applyAlignment="1">
      <alignment horizontal="center" wrapText="1"/>
    </xf>
    <xf numFmtId="0" fontId="30" fillId="0" borderId="0" xfId="0" applyFont="1" applyAlignment="1">
      <alignment horizontal="center" wrapText="1"/>
    </xf>
    <xf numFmtId="0" fontId="30" fillId="0" borderId="10" xfId="0" applyFont="1" applyBorder="1" applyAlignment="1">
      <alignment horizontal="center"/>
    </xf>
    <xf numFmtId="200" fontId="30" fillId="0" borderId="10" xfId="0" applyNumberFormat="1" applyFont="1" applyBorder="1" applyAlignment="1">
      <alignment/>
    </xf>
    <xf numFmtId="1" fontId="30" fillId="0" borderId="10" xfId="0" applyNumberFormat="1" applyFont="1" applyBorder="1" applyAlignment="1">
      <alignment/>
    </xf>
    <xf numFmtId="0" fontId="34" fillId="0" borderId="10" xfId="0" applyFont="1" applyBorder="1" applyAlignment="1">
      <alignment/>
    </xf>
    <xf numFmtId="203" fontId="30" fillId="0" borderId="10" xfId="0" applyNumberFormat="1" applyFont="1" applyBorder="1" applyAlignment="1">
      <alignment/>
    </xf>
    <xf numFmtId="0" fontId="34" fillId="0" borderId="10" xfId="0" applyFont="1" applyBorder="1" applyAlignment="1">
      <alignment wrapText="1"/>
    </xf>
    <xf numFmtId="203" fontId="32" fillId="0" borderId="10" xfId="0" applyNumberFormat="1" applyFont="1" applyBorder="1" applyAlignment="1">
      <alignment/>
    </xf>
    <xf numFmtId="0" fontId="35" fillId="0" borderId="10" xfId="0" applyFont="1" applyBorder="1" applyAlignment="1">
      <alignment/>
    </xf>
    <xf numFmtId="0" fontId="34" fillId="33" borderId="10" xfId="0" applyFont="1" applyFill="1" applyBorder="1" applyAlignment="1">
      <alignment horizontal="center"/>
    </xf>
    <xf numFmtId="0" fontId="34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206" fontId="9" fillId="0" borderId="10" xfId="43" applyNumberFormat="1" applyFont="1" applyBorder="1" applyAlignment="1">
      <alignment horizontal="right"/>
    </xf>
    <xf numFmtId="206" fontId="9" fillId="0" borderId="10" xfId="0" applyNumberFormat="1" applyFont="1" applyBorder="1" applyAlignment="1">
      <alignment/>
    </xf>
    <xf numFmtId="206" fontId="10" fillId="0" borderId="10" xfId="0" applyNumberFormat="1" applyFont="1" applyBorder="1" applyAlignment="1">
      <alignment horizontal="right"/>
    </xf>
    <xf numFmtId="2" fontId="9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center"/>
    </xf>
    <xf numFmtId="0" fontId="34" fillId="33" borderId="1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4" fillId="33" borderId="1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3">
      <selection activeCell="E14" sqref="E14"/>
    </sheetView>
  </sheetViews>
  <sheetFormatPr defaultColWidth="9.140625" defaultRowHeight="12.75"/>
  <cols>
    <col min="1" max="1" width="6.421875" style="0" customWidth="1"/>
    <col min="2" max="2" width="27.57421875" style="0" customWidth="1"/>
    <col min="3" max="3" width="15.7109375" style="0" customWidth="1"/>
    <col min="4" max="4" width="15.140625" style="0" customWidth="1"/>
    <col min="5" max="5" width="13.140625" style="0" customWidth="1"/>
    <col min="6" max="6" width="14.7109375" style="0" customWidth="1"/>
    <col min="7" max="7" width="14.00390625" style="0" customWidth="1"/>
    <col min="9" max="9" width="10.28125" style="0" bestFit="1" customWidth="1"/>
    <col min="10" max="10" width="10.57421875" style="0" customWidth="1"/>
  </cols>
  <sheetData>
    <row r="1" spans="1:8" ht="19.5">
      <c r="A1" s="42" t="s">
        <v>54</v>
      </c>
      <c r="B1" s="42"/>
      <c r="C1" s="42"/>
      <c r="D1" s="42"/>
      <c r="E1" s="42"/>
      <c r="F1" s="42"/>
      <c r="G1" s="42"/>
      <c r="H1" s="7"/>
    </row>
    <row r="2" spans="1:8" ht="13.5">
      <c r="A2" s="27"/>
      <c r="B2" s="27"/>
      <c r="C2" s="27"/>
      <c r="D2" s="27" t="s">
        <v>39</v>
      </c>
      <c r="E2" s="27"/>
      <c r="F2" s="27"/>
      <c r="G2" s="27"/>
      <c r="H2" s="7"/>
    </row>
    <row r="3" spans="1:8" ht="13.5">
      <c r="A3" s="27"/>
      <c r="B3" s="27"/>
      <c r="C3" s="27"/>
      <c r="D3" s="27"/>
      <c r="E3" s="27"/>
      <c r="F3" s="27"/>
      <c r="G3" s="27"/>
      <c r="H3" s="7"/>
    </row>
    <row r="4" spans="1:14" s="1" customFormat="1" ht="26.25" customHeight="1">
      <c r="A4" s="28" t="s">
        <v>2</v>
      </c>
      <c r="B4" s="29" t="s">
        <v>3</v>
      </c>
      <c r="C4" s="29">
        <v>2020</v>
      </c>
      <c r="D4" s="29" t="s">
        <v>4</v>
      </c>
      <c r="E4" s="29" t="s">
        <v>5</v>
      </c>
      <c r="F4" s="29" t="s">
        <v>6</v>
      </c>
      <c r="G4" s="29" t="s">
        <v>7</v>
      </c>
      <c r="H4" s="9"/>
      <c r="N4" s="1" t="s">
        <v>38</v>
      </c>
    </row>
    <row r="5" spans="1:8" s="1" customFormat="1" ht="19.5" customHeight="1">
      <c r="A5" s="28"/>
      <c r="B5" s="30" t="s">
        <v>32</v>
      </c>
      <c r="C5" s="31">
        <v>611</v>
      </c>
      <c r="D5" s="29"/>
      <c r="E5" s="29"/>
      <c r="F5" s="29"/>
      <c r="G5" s="29"/>
      <c r="H5" s="9" t="s">
        <v>40</v>
      </c>
    </row>
    <row r="6" spans="1:8" s="1" customFormat="1" ht="20.25" customHeight="1">
      <c r="A6" s="29">
        <v>1</v>
      </c>
      <c r="B6" s="29" t="s">
        <v>8</v>
      </c>
      <c r="C6" s="32">
        <v>145000</v>
      </c>
      <c r="D6" s="33">
        <f>C6/4</f>
        <v>36250</v>
      </c>
      <c r="E6" s="33">
        <f>C6/4</f>
        <v>36250</v>
      </c>
      <c r="F6" s="33">
        <f>C6/4</f>
        <v>36250</v>
      </c>
      <c r="G6" s="33">
        <f>C6/4</f>
        <v>36250</v>
      </c>
      <c r="H6" s="9"/>
    </row>
    <row r="7" spans="1:8" s="1" customFormat="1" ht="20.25" customHeight="1">
      <c r="A7" s="29">
        <v>2</v>
      </c>
      <c r="B7" s="29" t="s">
        <v>9</v>
      </c>
      <c r="C7" s="32">
        <v>38500</v>
      </c>
      <c r="D7" s="33">
        <f aca="true" t="shared" si="0" ref="D7:D15">C7/4</f>
        <v>9625</v>
      </c>
      <c r="E7" s="33">
        <f aca="true" t="shared" si="1" ref="E7:E15">C7/4</f>
        <v>9625</v>
      </c>
      <c r="F7" s="33">
        <f aca="true" t="shared" si="2" ref="F7:F15">C7/4</f>
        <v>9625</v>
      </c>
      <c r="G7" s="33">
        <f aca="true" t="shared" si="3" ref="G7:G15">C7/4</f>
        <v>9625</v>
      </c>
      <c r="H7" s="9"/>
    </row>
    <row r="8" spans="1:9" s="1" customFormat="1" ht="20.25" customHeight="1">
      <c r="A8" s="29">
        <v>3</v>
      </c>
      <c r="B8" s="29" t="s">
        <v>10</v>
      </c>
      <c r="C8" s="32">
        <v>18000</v>
      </c>
      <c r="D8" s="33">
        <f t="shared" si="0"/>
        <v>4500</v>
      </c>
      <c r="E8" s="33">
        <f t="shared" si="1"/>
        <v>4500</v>
      </c>
      <c r="F8" s="33">
        <f t="shared" si="2"/>
        <v>4500</v>
      </c>
      <c r="G8" s="33">
        <f t="shared" si="3"/>
        <v>4500</v>
      </c>
      <c r="H8" s="9" t="s">
        <v>41</v>
      </c>
      <c r="I8" s="4"/>
    </row>
    <row r="9" spans="1:8" s="1" customFormat="1" ht="20.25" customHeight="1">
      <c r="A9" s="29">
        <v>4</v>
      </c>
      <c r="B9" s="29" t="s">
        <v>0</v>
      </c>
      <c r="C9" s="32">
        <v>2000</v>
      </c>
      <c r="D9" s="33">
        <f>C9/4</f>
        <v>500</v>
      </c>
      <c r="E9" s="33">
        <f t="shared" si="1"/>
        <v>500</v>
      </c>
      <c r="F9" s="33">
        <f t="shared" si="2"/>
        <v>500</v>
      </c>
      <c r="G9" s="33">
        <f t="shared" si="3"/>
        <v>500</v>
      </c>
      <c r="H9" s="9"/>
    </row>
    <row r="10" spans="1:8" s="1" customFormat="1" ht="20.25" customHeight="1">
      <c r="A10" s="29">
        <v>5</v>
      </c>
      <c r="B10" s="29" t="s">
        <v>48</v>
      </c>
      <c r="C10" s="32">
        <v>200000</v>
      </c>
      <c r="D10" s="33">
        <f t="shared" si="0"/>
        <v>50000</v>
      </c>
      <c r="E10" s="33">
        <f t="shared" si="1"/>
        <v>50000</v>
      </c>
      <c r="F10" s="33">
        <f t="shared" si="2"/>
        <v>50000</v>
      </c>
      <c r="G10" s="33">
        <f t="shared" si="3"/>
        <v>50000</v>
      </c>
      <c r="H10" s="9"/>
    </row>
    <row r="11" spans="1:8" s="1" customFormat="1" ht="20.25" customHeight="1">
      <c r="A11" s="29">
        <v>6</v>
      </c>
      <c r="B11" s="29" t="s">
        <v>11</v>
      </c>
      <c r="C11" s="32">
        <v>2103000</v>
      </c>
      <c r="D11" s="33">
        <f>C11/4</f>
        <v>525750</v>
      </c>
      <c r="E11" s="33">
        <f>SUM(C11/4)</f>
        <v>525750</v>
      </c>
      <c r="F11" s="33">
        <f>C11/4</f>
        <v>525750</v>
      </c>
      <c r="G11" s="33">
        <f>C11/4</f>
        <v>525750</v>
      </c>
      <c r="H11" s="9"/>
    </row>
    <row r="12" spans="1:8" s="1" customFormat="1" ht="20.25" customHeight="1">
      <c r="A12" s="29">
        <v>7</v>
      </c>
      <c r="B12" s="29" t="s">
        <v>49</v>
      </c>
      <c r="C12" s="32"/>
      <c r="D12" s="33">
        <f>C12/4</f>
        <v>0</v>
      </c>
      <c r="E12" s="33">
        <f>SUM(C12/4)</f>
        <v>0</v>
      </c>
      <c r="F12" s="33">
        <f>C12/4</f>
        <v>0</v>
      </c>
      <c r="G12" s="33">
        <f>C12/4</f>
        <v>0</v>
      </c>
      <c r="H12" s="9"/>
    </row>
    <row r="13" spans="1:8" s="1" customFormat="1" ht="20.25" customHeight="1">
      <c r="A13" s="29">
        <v>8</v>
      </c>
      <c r="B13" s="29" t="s">
        <v>33</v>
      </c>
      <c r="C13" s="32">
        <v>90000</v>
      </c>
      <c r="D13" s="33">
        <f t="shared" si="0"/>
        <v>22500</v>
      </c>
      <c r="E13" s="33">
        <f t="shared" si="1"/>
        <v>22500</v>
      </c>
      <c r="F13" s="33">
        <f t="shared" si="2"/>
        <v>22500</v>
      </c>
      <c r="G13" s="33">
        <f t="shared" si="3"/>
        <v>22500</v>
      </c>
      <c r="H13" s="9"/>
    </row>
    <row r="14" spans="1:8" s="1" customFormat="1" ht="20.25" customHeight="1">
      <c r="A14" s="29">
        <v>9</v>
      </c>
      <c r="B14" s="29" t="s">
        <v>53</v>
      </c>
      <c r="C14" s="32">
        <v>250000</v>
      </c>
      <c r="D14" s="33">
        <f t="shared" si="0"/>
        <v>62500</v>
      </c>
      <c r="E14" s="33">
        <v>62500</v>
      </c>
      <c r="F14" s="33">
        <f t="shared" si="2"/>
        <v>62500</v>
      </c>
      <c r="G14" s="33">
        <f t="shared" si="3"/>
        <v>62500</v>
      </c>
      <c r="H14" s="9"/>
    </row>
    <row r="15" spans="1:8" s="1" customFormat="1" ht="20.25" customHeight="1">
      <c r="A15" s="29">
        <v>10</v>
      </c>
      <c r="B15" s="29" t="s">
        <v>47</v>
      </c>
      <c r="C15" s="32"/>
      <c r="D15" s="33">
        <f t="shared" si="0"/>
        <v>0</v>
      </c>
      <c r="E15" s="33">
        <f t="shared" si="1"/>
        <v>0</v>
      </c>
      <c r="F15" s="33">
        <f t="shared" si="2"/>
        <v>0</v>
      </c>
      <c r="G15" s="33">
        <f t="shared" si="3"/>
        <v>0</v>
      </c>
      <c r="H15" s="9"/>
    </row>
    <row r="16" spans="1:9" s="1" customFormat="1" ht="20.25" customHeight="1">
      <c r="A16" s="29"/>
      <c r="B16" s="30" t="s">
        <v>1</v>
      </c>
      <c r="C16" s="34">
        <f>C6+C7+C8+C9+C10+C11+C12+C13+C14+C15</f>
        <v>2846500</v>
      </c>
      <c r="D16" s="34">
        <f>D6+D7+D8+D9+D10+D11+D12+D13+D15</f>
        <v>649125</v>
      </c>
      <c r="E16" s="34">
        <f>E6+E7+E8+E9+E10+E11+E12+E13+E15</f>
        <v>649125</v>
      </c>
      <c r="F16" s="34">
        <f>F6+F7+F8+F9+F10+F11+F12+F13+F15</f>
        <v>649125</v>
      </c>
      <c r="G16" s="34">
        <f>G6+G7+G8+G9+G10+G11+G12+G13+G15</f>
        <v>649125</v>
      </c>
      <c r="H16" s="9"/>
      <c r="I16" s="5"/>
    </row>
    <row r="17" spans="1:8" ht="13.5">
      <c r="A17" s="27"/>
      <c r="B17" s="27"/>
      <c r="C17" s="35"/>
      <c r="D17" s="27"/>
      <c r="E17" s="27"/>
      <c r="F17" s="27"/>
      <c r="G17" s="27"/>
      <c r="H17" s="7"/>
    </row>
    <row r="18" spans="1:8" ht="13.5">
      <c r="A18" s="27"/>
      <c r="B18" s="27"/>
      <c r="C18" s="36"/>
      <c r="D18" s="27"/>
      <c r="E18" s="27"/>
      <c r="F18" s="27"/>
      <c r="G18" s="27"/>
      <c r="H18" s="7"/>
    </row>
    <row r="19" spans="1:8" ht="13.5">
      <c r="A19" s="27"/>
      <c r="B19" s="27"/>
      <c r="C19" s="27"/>
      <c r="D19" s="27"/>
      <c r="E19" s="27"/>
      <c r="F19" s="27"/>
      <c r="G19" s="27"/>
      <c r="H19" s="7"/>
    </row>
    <row r="20" spans="1:8" ht="13.5">
      <c r="A20" s="27"/>
      <c r="B20" s="27"/>
      <c r="C20" s="27"/>
      <c r="D20" s="27"/>
      <c r="E20" s="27"/>
      <c r="F20" s="27"/>
      <c r="G20" s="27"/>
      <c r="H20" s="7"/>
    </row>
    <row r="21" spans="1:8" ht="16.5">
      <c r="A21" s="27"/>
      <c r="B21" s="37" t="s">
        <v>22</v>
      </c>
      <c r="C21" s="37"/>
      <c r="D21" s="38"/>
      <c r="E21" s="37"/>
      <c r="F21" s="38" t="s">
        <v>51</v>
      </c>
      <c r="G21" s="27"/>
      <c r="H21" s="7"/>
    </row>
    <row r="22" spans="1:8" ht="16.5">
      <c r="A22" s="27"/>
      <c r="B22" s="37"/>
      <c r="C22" s="37"/>
      <c r="D22" s="37"/>
      <c r="E22" s="37"/>
      <c r="F22" s="38"/>
      <c r="G22" s="27"/>
      <c r="H22" s="7"/>
    </row>
    <row r="23" spans="1:8" ht="15" customHeight="1">
      <c r="A23" s="27"/>
      <c r="B23" s="37" t="s">
        <v>52</v>
      </c>
      <c r="C23" s="37"/>
      <c r="D23" s="38"/>
      <c r="E23" s="37"/>
      <c r="F23" s="38" t="s">
        <v>56</v>
      </c>
      <c r="G23" s="27"/>
      <c r="H23" s="7"/>
    </row>
    <row r="24" spans="1:8" ht="16.5" hidden="1">
      <c r="A24" s="27"/>
      <c r="B24" s="37"/>
      <c r="C24" s="37"/>
      <c r="D24" s="37"/>
      <c r="E24" s="37"/>
      <c r="F24" s="38"/>
      <c r="G24" s="27"/>
      <c r="H24" s="7"/>
    </row>
    <row r="25" spans="1:8" ht="13.5">
      <c r="A25" s="27"/>
      <c r="B25" s="27"/>
      <c r="C25" s="27"/>
      <c r="D25" s="27"/>
      <c r="E25" s="27"/>
      <c r="F25" s="27"/>
      <c r="G25" s="27"/>
      <c r="H25" s="7"/>
    </row>
    <row r="26" spans="1:8" ht="16.5">
      <c r="A26" s="27"/>
      <c r="B26" s="39"/>
      <c r="C26" s="39"/>
      <c r="D26" s="39"/>
      <c r="E26" s="39"/>
      <c r="F26" s="39"/>
      <c r="G26" s="39"/>
      <c r="H26" s="7"/>
    </row>
    <row r="27" spans="1:8" ht="13.5">
      <c r="A27" s="27"/>
      <c r="B27" s="27"/>
      <c r="C27" s="27"/>
      <c r="D27" s="27"/>
      <c r="E27" s="27"/>
      <c r="F27" s="27"/>
      <c r="G27" s="27"/>
      <c r="H27" s="7"/>
    </row>
    <row r="28" spans="1:8" ht="15.75">
      <c r="A28" s="27"/>
      <c r="B28" s="27"/>
      <c r="C28" s="27"/>
      <c r="D28" s="27"/>
      <c r="E28" s="27"/>
      <c r="F28" s="27"/>
      <c r="G28" s="27"/>
      <c r="H28" s="6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SheetLayoutView="50" zoomScalePageLayoutView="0" workbookViewId="0" topLeftCell="A7">
      <selection activeCell="G7" sqref="G7"/>
    </sheetView>
  </sheetViews>
  <sheetFormatPr defaultColWidth="9.140625" defaultRowHeight="12.75"/>
  <cols>
    <col min="1" max="1" width="16.57421875" style="0" customWidth="1"/>
    <col min="2" max="2" width="6.8515625" style="0" customWidth="1"/>
    <col min="3" max="3" width="7.00390625" style="0" customWidth="1"/>
    <col min="4" max="4" width="11.421875" style="0" customWidth="1"/>
    <col min="5" max="5" width="8.140625" style="0" customWidth="1"/>
    <col min="6" max="6" width="22.140625" style="0" customWidth="1"/>
    <col min="7" max="7" width="7.421875" style="0" customWidth="1"/>
    <col min="8" max="9" width="12.7109375" style="0" customWidth="1"/>
    <col min="10" max="10" width="12.57421875" style="0" customWidth="1"/>
    <col min="11" max="11" width="13.140625" style="0" customWidth="1"/>
    <col min="12" max="12" width="13.28125" style="0" customWidth="1"/>
  </cols>
  <sheetData>
    <row r="1" spans="1:13" ht="17.25">
      <c r="A1" s="7"/>
      <c r="B1" s="7"/>
      <c r="C1" s="7"/>
      <c r="D1" s="7"/>
      <c r="E1" s="7"/>
      <c r="F1" s="13" t="s">
        <v>23</v>
      </c>
      <c r="G1" s="7"/>
      <c r="H1" s="7"/>
      <c r="I1" s="7"/>
      <c r="J1" s="7"/>
      <c r="K1" s="7"/>
      <c r="L1" s="7"/>
      <c r="M1" s="7"/>
    </row>
    <row r="2" spans="1:13" ht="1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3" customFormat="1" ht="27.75" customHeight="1">
      <c r="A3" s="14" t="s">
        <v>24</v>
      </c>
      <c r="B3" s="14" t="s">
        <v>25</v>
      </c>
      <c r="C3" s="14" t="s">
        <v>26</v>
      </c>
      <c r="D3" s="14" t="s">
        <v>27</v>
      </c>
      <c r="E3" s="14" t="s">
        <v>28</v>
      </c>
      <c r="F3" s="14" t="s">
        <v>12</v>
      </c>
      <c r="G3" s="14" t="s">
        <v>29</v>
      </c>
      <c r="H3" s="14" t="s">
        <v>55</v>
      </c>
      <c r="I3" s="14" t="s">
        <v>4</v>
      </c>
      <c r="J3" s="14" t="s">
        <v>5</v>
      </c>
      <c r="K3" s="14" t="s">
        <v>6</v>
      </c>
      <c r="L3" s="14" t="s">
        <v>7</v>
      </c>
      <c r="M3" s="15"/>
    </row>
    <row r="4" spans="1:13" ht="12">
      <c r="A4" s="8"/>
      <c r="B4" s="16"/>
      <c r="C4" s="8"/>
      <c r="D4" s="8"/>
      <c r="E4" s="8"/>
      <c r="F4" s="8"/>
      <c r="G4" s="8"/>
      <c r="H4" s="17"/>
      <c r="I4" s="18"/>
      <c r="J4" s="18"/>
      <c r="K4" s="18"/>
      <c r="L4" s="18"/>
      <c r="M4" s="7"/>
    </row>
    <row r="5" spans="1:13" ht="12">
      <c r="A5" s="10" t="s">
        <v>42</v>
      </c>
      <c r="B5" s="16">
        <v>1</v>
      </c>
      <c r="C5" s="16">
        <v>102</v>
      </c>
      <c r="D5" s="16">
        <v>8830020000</v>
      </c>
      <c r="E5" s="16">
        <v>121</v>
      </c>
      <c r="F5" s="19" t="s">
        <v>13</v>
      </c>
      <c r="G5" s="24">
        <v>211</v>
      </c>
      <c r="H5" s="20">
        <v>480700</v>
      </c>
      <c r="I5" s="20">
        <f>H5/4</f>
        <v>120175</v>
      </c>
      <c r="J5" s="20">
        <f>H5/4</f>
        <v>120175</v>
      </c>
      <c r="K5" s="20">
        <f>H5/4</f>
        <v>120175</v>
      </c>
      <c r="L5" s="20">
        <f>H5/4</f>
        <v>120175</v>
      </c>
      <c r="M5" s="7"/>
    </row>
    <row r="6" spans="1:13" ht="12">
      <c r="A6" s="10"/>
      <c r="B6" s="16"/>
      <c r="C6" s="16"/>
      <c r="D6" s="16"/>
      <c r="E6" s="16">
        <v>129</v>
      </c>
      <c r="F6" s="19" t="s">
        <v>14</v>
      </c>
      <c r="G6" s="24">
        <v>213</v>
      </c>
      <c r="H6" s="20">
        <v>153100</v>
      </c>
      <c r="I6" s="20">
        <f aca="true" t="shared" si="0" ref="I6:I17">H6/4</f>
        <v>38275</v>
      </c>
      <c r="J6" s="20">
        <f aca="true" t="shared" si="1" ref="J6:J17">H6/4</f>
        <v>38275</v>
      </c>
      <c r="K6" s="20">
        <f aca="true" t="shared" si="2" ref="K6:K17">H6/4</f>
        <v>38275</v>
      </c>
      <c r="L6" s="20">
        <f aca="true" t="shared" si="3" ref="L6:L17">H6/4</f>
        <v>38275</v>
      </c>
      <c r="M6" s="7"/>
    </row>
    <row r="7" spans="1:13" ht="12">
      <c r="A7" s="10"/>
      <c r="B7" s="16"/>
      <c r="C7" s="16"/>
      <c r="D7" s="16"/>
      <c r="E7" s="16">
        <v>122</v>
      </c>
      <c r="F7" s="19" t="s">
        <v>15</v>
      </c>
      <c r="G7" s="24">
        <v>222</v>
      </c>
      <c r="H7" s="20">
        <v>28800</v>
      </c>
      <c r="I7" s="20">
        <f t="shared" si="0"/>
        <v>7200</v>
      </c>
      <c r="J7" s="20">
        <f t="shared" si="1"/>
        <v>7200</v>
      </c>
      <c r="K7" s="20">
        <f t="shared" si="2"/>
        <v>7200</v>
      </c>
      <c r="L7" s="20">
        <f t="shared" si="3"/>
        <v>7200</v>
      </c>
      <c r="M7" s="7"/>
    </row>
    <row r="8" spans="1:13" ht="12">
      <c r="A8" s="10"/>
      <c r="B8" s="16"/>
      <c r="C8" s="16">
        <v>104</v>
      </c>
      <c r="D8" s="16"/>
      <c r="E8" s="16">
        <v>121</v>
      </c>
      <c r="F8" s="19" t="s">
        <v>13</v>
      </c>
      <c r="G8" s="24">
        <v>211</v>
      </c>
      <c r="H8" s="20">
        <v>330000</v>
      </c>
      <c r="I8" s="20">
        <f t="shared" si="0"/>
        <v>82500</v>
      </c>
      <c r="J8" s="20">
        <f t="shared" si="1"/>
        <v>82500</v>
      </c>
      <c r="K8" s="20">
        <f t="shared" si="2"/>
        <v>82500</v>
      </c>
      <c r="L8" s="20">
        <f t="shared" si="3"/>
        <v>82500</v>
      </c>
      <c r="M8" s="7"/>
    </row>
    <row r="9" spans="1:13" ht="12">
      <c r="A9" s="10"/>
      <c r="B9" s="16"/>
      <c r="C9" s="16"/>
      <c r="D9" s="16"/>
      <c r="E9" s="16"/>
      <c r="F9" s="19" t="s">
        <v>14</v>
      </c>
      <c r="G9" s="24">
        <v>213</v>
      </c>
      <c r="H9" s="20">
        <v>107000</v>
      </c>
      <c r="I9" s="20">
        <f t="shared" si="0"/>
        <v>26750</v>
      </c>
      <c r="J9" s="20">
        <f t="shared" si="1"/>
        <v>26750</v>
      </c>
      <c r="K9" s="20">
        <f t="shared" si="2"/>
        <v>26750</v>
      </c>
      <c r="L9" s="20">
        <f t="shared" si="3"/>
        <v>26750</v>
      </c>
      <c r="M9" s="7"/>
    </row>
    <row r="10" spans="1:13" ht="12">
      <c r="A10" s="10"/>
      <c r="B10" s="16"/>
      <c r="C10" s="16"/>
      <c r="D10" s="16"/>
      <c r="E10" s="16"/>
      <c r="F10" s="19" t="s">
        <v>16</v>
      </c>
      <c r="G10" s="24">
        <v>223</v>
      </c>
      <c r="H10" s="20"/>
      <c r="I10" s="20">
        <f t="shared" si="0"/>
        <v>0</v>
      </c>
      <c r="J10" s="20">
        <f t="shared" si="1"/>
        <v>0</v>
      </c>
      <c r="K10" s="20">
        <f t="shared" si="2"/>
        <v>0</v>
      </c>
      <c r="L10" s="20">
        <f t="shared" si="3"/>
        <v>0</v>
      </c>
      <c r="M10" s="7"/>
    </row>
    <row r="11" spans="1:13" ht="12">
      <c r="A11" s="10"/>
      <c r="B11" s="16"/>
      <c r="C11" s="16"/>
      <c r="D11" s="16"/>
      <c r="E11" s="16"/>
      <c r="F11" s="19" t="s">
        <v>17</v>
      </c>
      <c r="G11" s="24">
        <v>225</v>
      </c>
      <c r="H11" s="20"/>
      <c r="I11" s="20">
        <f t="shared" si="0"/>
        <v>0</v>
      </c>
      <c r="J11" s="20">
        <f t="shared" si="1"/>
        <v>0</v>
      </c>
      <c r="K11" s="20">
        <f t="shared" si="2"/>
        <v>0</v>
      </c>
      <c r="L11" s="20">
        <f t="shared" si="3"/>
        <v>0</v>
      </c>
      <c r="M11" s="7"/>
    </row>
    <row r="12" spans="1:13" ht="12">
      <c r="A12" s="10"/>
      <c r="B12" s="16"/>
      <c r="C12" s="16"/>
      <c r="D12" s="16"/>
      <c r="E12" s="16">
        <v>242</v>
      </c>
      <c r="F12" s="19" t="s">
        <v>50</v>
      </c>
      <c r="G12" s="24">
        <v>226</v>
      </c>
      <c r="H12" s="20">
        <v>55000</v>
      </c>
      <c r="I12" s="20">
        <f t="shared" si="0"/>
        <v>13750</v>
      </c>
      <c r="J12" s="20">
        <f t="shared" si="1"/>
        <v>13750</v>
      </c>
      <c r="K12" s="20">
        <f t="shared" si="2"/>
        <v>13750</v>
      </c>
      <c r="L12" s="20">
        <f t="shared" si="3"/>
        <v>13750</v>
      </c>
      <c r="M12" s="7"/>
    </row>
    <row r="13" spans="1:13" ht="12">
      <c r="A13" s="10"/>
      <c r="B13" s="16"/>
      <c r="C13" s="16"/>
      <c r="D13" s="16"/>
      <c r="E13" s="16">
        <v>244</v>
      </c>
      <c r="F13" s="19" t="s">
        <v>19</v>
      </c>
      <c r="G13" s="43">
        <v>290</v>
      </c>
      <c r="H13" s="20"/>
      <c r="I13" s="20">
        <f t="shared" si="0"/>
        <v>0</v>
      </c>
      <c r="J13" s="20">
        <f t="shared" si="1"/>
        <v>0</v>
      </c>
      <c r="K13" s="20">
        <f t="shared" si="2"/>
        <v>0</v>
      </c>
      <c r="L13" s="20">
        <f t="shared" si="3"/>
        <v>0</v>
      </c>
      <c r="M13" s="44"/>
    </row>
    <row r="14" spans="1:13" ht="12">
      <c r="A14" s="10"/>
      <c r="B14" s="16"/>
      <c r="C14" s="16"/>
      <c r="D14" s="16"/>
      <c r="E14" s="16">
        <v>851</v>
      </c>
      <c r="F14" s="19" t="s">
        <v>19</v>
      </c>
      <c r="G14" s="43"/>
      <c r="H14" s="20">
        <v>10000</v>
      </c>
      <c r="I14" s="20">
        <f t="shared" si="0"/>
        <v>2500</v>
      </c>
      <c r="J14" s="20">
        <f t="shared" si="1"/>
        <v>2500</v>
      </c>
      <c r="K14" s="20">
        <f t="shared" si="2"/>
        <v>2500</v>
      </c>
      <c r="L14" s="20">
        <f t="shared" si="3"/>
        <v>2500</v>
      </c>
      <c r="M14" s="44"/>
    </row>
    <row r="15" spans="1:13" ht="12">
      <c r="A15" s="10"/>
      <c r="B15" s="16"/>
      <c r="C15" s="16"/>
      <c r="D15" s="16"/>
      <c r="E15" s="16">
        <v>244</v>
      </c>
      <c r="F15" s="19" t="s">
        <v>50</v>
      </c>
      <c r="G15" s="40">
        <v>226</v>
      </c>
      <c r="H15" s="20"/>
      <c r="I15" s="20">
        <f t="shared" si="0"/>
        <v>0</v>
      </c>
      <c r="J15" s="20">
        <f t="shared" si="1"/>
        <v>0</v>
      </c>
      <c r="K15" s="20">
        <f t="shared" si="2"/>
        <v>0</v>
      </c>
      <c r="L15" s="20">
        <f t="shared" si="3"/>
        <v>0</v>
      </c>
      <c r="M15" s="41"/>
    </row>
    <row r="16" spans="1:13" ht="22.5" customHeight="1">
      <c r="A16" s="10"/>
      <c r="B16" s="16"/>
      <c r="C16" s="16"/>
      <c r="D16" s="16"/>
      <c r="E16" s="16">
        <v>244</v>
      </c>
      <c r="F16" s="21" t="s">
        <v>20</v>
      </c>
      <c r="G16" s="24">
        <v>310</v>
      </c>
      <c r="H16" s="20">
        <v>0</v>
      </c>
      <c r="I16" s="20">
        <f t="shared" si="0"/>
        <v>0</v>
      </c>
      <c r="J16" s="20">
        <f t="shared" si="1"/>
        <v>0</v>
      </c>
      <c r="K16" s="20">
        <f t="shared" si="2"/>
        <v>0</v>
      </c>
      <c r="L16" s="20">
        <f t="shared" si="3"/>
        <v>0</v>
      </c>
      <c r="M16" s="7"/>
    </row>
    <row r="17" spans="1:13" ht="24" customHeight="1">
      <c r="A17" s="10"/>
      <c r="B17" s="16"/>
      <c r="C17" s="16"/>
      <c r="D17" s="16"/>
      <c r="E17" s="16">
        <v>244</v>
      </c>
      <c r="F17" s="21" t="s">
        <v>21</v>
      </c>
      <c r="G17" s="24">
        <v>346</v>
      </c>
      <c r="H17" s="20">
        <v>5000</v>
      </c>
      <c r="I17" s="20">
        <f t="shared" si="0"/>
        <v>1250</v>
      </c>
      <c r="J17" s="20">
        <f t="shared" si="1"/>
        <v>1250</v>
      </c>
      <c r="K17" s="20">
        <f t="shared" si="2"/>
        <v>1250</v>
      </c>
      <c r="L17" s="20">
        <f t="shared" si="3"/>
        <v>1250</v>
      </c>
      <c r="M17" s="7"/>
    </row>
    <row r="18" spans="1:13" s="2" customFormat="1" ht="12.75">
      <c r="A18" s="11" t="s">
        <v>30</v>
      </c>
      <c r="B18" s="11"/>
      <c r="C18" s="11"/>
      <c r="D18" s="11"/>
      <c r="E18" s="11"/>
      <c r="F18" s="10"/>
      <c r="G18" s="10"/>
      <c r="H18" s="22">
        <f>H5+H6+H7+H8+H9+H10+H11+H12+H13+H14+H16+H17+H15</f>
        <v>1169600</v>
      </c>
      <c r="I18" s="22">
        <f>SUM(I5:I17)</f>
        <v>292400</v>
      </c>
      <c r="J18" s="22">
        <f>SUM(J5:J17)</f>
        <v>292400</v>
      </c>
      <c r="K18" s="22">
        <f>SUM(K5:K17)</f>
        <v>292400</v>
      </c>
      <c r="L18" s="22">
        <f>SUM(L5:L17)</f>
        <v>292400</v>
      </c>
      <c r="M18" s="12"/>
    </row>
    <row r="19" spans="1:13" s="2" customFormat="1" ht="23.25">
      <c r="A19" s="10" t="s">
        <v>43</v>
      </c>
      <c r="B19" s="16">
        <v>5</v>
      </c>
      <c r="C19" s="16">
        <v>502</v>
      </c>
      <c r="D19" s="16">
        <v>9670003510</v>
      </c>
      <c r="E19" s="16">
        <v>244</v>
      </c>
      <c r="F19" s="21" t="s">
        <v>21</v>
      </c>
      <c r="G19" s="25">
        <v>226</v>
      </c>
      <c r="H19" s="22"/>
      <c r="I19" s="22">
        <f>H19/4</f>
        <v>0</v>
      </c>
      <c r="J19" s="22">
        <f>H19/4</f>
        <v>0</v>
      </c>
      <c r="K19" s="22">
        <f>H19/4</f>
        <v>0</v>
      </c>
      <c r="L19" s="22">
        <f>H19/4</f>
        <v>0</v>
      </c>
      <c r="M19" s="12"/>
    </row>
    <row r="20" spans="1:13" s="2" customFormat="1" ht="12.75">
      <c r="A20" s="10" t="s">
        <v>43</v>
      </c>
      <c r="B20" s="16">
        <v>5</v>
      </c>
      <c r="C20" s="16">
        <v>503</v>
      </c>
      <c r="D20" s="16">
        <v>9660001000</v>
      </c>
      <c r="E20" s="16">
        <v>244</v>
      </c>
      <c r="F20" s="19" t="s">
        <v>16</v>
      </c>
      <c r="G20" s="8">
        <v>223</v>
      </c>
      <c r="H20" s="20">
        <v>45000</v>
      </c>
      <c r="I20" s="22">
        <f>H20/4</f>
        <v>11250</v>
      </c>
      <c r="J20" s="22">
        <f>H20/4</f>
        <v>11250</v>
      </c>
      <c r="K20" s="22">
        <f>H20/4</f>
        <v>11250</v>
      </c>
      <c r="L20" s="22">
        <f>H20/4</f>
        <v>11250</v>
      </c>
      <c r="M20" s="12"/>
    </row>
    <row r="21" spans="1:13" s="2" customFormat="1" ht="12.75">
      <c r="A21" s="10" t="s">
        <v>43</v>
      </c>
      <c r="B21" s="16">
        <v>5</v>
      </c>
      <c r="C21" s="16">
        <v>503</v>
      </c>
      <c r="D21" s="16">
        <v>9660005000</v>
      </c>
      <c r="E21" s="16"/>
      <c r="F21" s="19" t="s">
        <v>18</v>
      </c>
      <c r="G21" s="8">
        <v>226</v>
      </c>
      <c r="H21" s="20"/>
      <c r="I21" s="22">
        <f>H21/4</f>
        <v>0</v>
      </c>
      <c r="J21" s="22">
        <f>H21/4</f>
        <v>0</v>
      </c>
      <c r="K21" s="22">
        <f>H21/4</f>
        <v>0</v>
      </c>
      <c r="L21" s="22">
        <f>H21/4</f>
        <v>0</v>
      </c>
      <c r="M21" s="12"/>
    </row>
    <row r="22" spans="1:13" ht="12">
      <c r="A22" s="10" t="s">
        <v>43</v>
      </c>
      <c r="B22" s="16">
        <v>5</v>
      </c>
      <c r="C22" s="16">
        <v>503</v>
      </c>
      <c r="D22" s="16">
        <v>9660005000</v>
      </c>
      <c r="E22" s="16">
        <v>244</v>
      </c>
      <c r="F22" s="19" t="s">
        <v>18</v>
      </c>
      <c r="G22" s="24">
        <v>226</v>
      </c>
      <c r="H22" s="20">
        <v>399300</v>
      </c>
      <c r="I22" s="22">
        <f>H22/4</f>
        <v>99825</v>
      </c>
      <c r="J22" s="22">
        <f>H22/4</f>
        <v>99825</v>
      </c>
      <c r="K22" s="22">
        <f>H22/4</f>
        <v>99825</v>
      </c>
      <c r="L22" s="22">
        <f>H22/4</f>
        <v>99825</v>
      </c>
      <c r="M22" s="7"/>
    </row>
    <row r="23" spans="1:13" s="2" customFormat="1" ht="12.75">
      <c r="A23" s="11" t="s">
        <v>30</v>
      </c>
      <c r="B23" s="11"/>
      <c r="C23" s="11"/>
      <c r="D23" s="11"/>
      <c r="E23" s="11"/>
      <c r="F23" s="10"/>
      <c r="G23" s="10" t="s">
        <v>37</v>
      </c>
      <c r="H23" s="22">
        <f>H19+H20+H21+H22</f>
        <v>444300</v>
      </c>
      <c r="I23" s="22">
        <f>I19+I20+I22+I21</f>
        <v>111075</v>
      </c>
      <c r="J23" s="22">
        <f>J19+J20+J22+J21</f>
        <v>111075</v>
      </c>
      <c r="K23" s="22">
        <f>K19+K20+K22+K21</f>
        <v>111075</v>
      </c>
      <c r="L23" s="22">
        <f>L19+L20+L22+L21</f>
        <v>111075</v>
      </c>
      <c r="M23" s="12"/>
    </row>
    <row r="24" spans="1:13" ht="12">
      <c r="A24" s="10" t="s">
        <v>44</v>
      </c>
      <c r="B24" s="16">
        <v>11</v>
      </c>
      <c r="C24" s="16">
        <v>1102</v>
      </c>
      <c r="D24" s="16">
        <v>2410187010</v>
      </c>
      <c r="E24" s="16">
        <v>244</v>
      </c>
      <c r="F24" s="19" t="s">
        <v>19</v>
      </c>
      <c r="G24" s="24">
        <v>290</v>
      </c>
      <c r="H24" s="20">
        <v>0</v>
      </c>
      <c r="I24" s="22">
        <f>H24/4</f>
        <v>0</v>
      </c>
      <c r="J24" s="20">
        <f>H24/4</f>
        <v>0</v>
      </c>
      <c r="K24" s="20">
        <f>H25/4</f>
        <v>0</v>
      </c>
      <c r="L24" s="20">
        <f>H24/4</f>
        <v>0</v>
      </c>
      <c r="M24" s="7"/>
    </row>
    <row r="25" spans="1:13" s="2" customFormat="1" ht="12.75">
      <c r="A25" s="11" t="s">
        <v>30</v>
      </c>
      <c r="B25" s="11"/>
      <c r="C25" s="11"/>
      <c r="D25" s="11"/>
      <c r="E25" s="11"/>
      <c r="F25" s="10"/>
      <c r="G25" s="10"/>
      <c r="H25" s="22">
        <f>H24</f>
        <v>0</v>
      </c>
      <c r="I25" s="20">
        <f>I24</f>
        <v>0</v>
      </c>
      <c r="J25" s="22">
        <f>J24</f>
        <v>0</v>
      </c>
      <c r="K25" s="22">
        <f>K24</f>
        <v>0</v>
      </c>
      <c r="L25" s="22">
        <f>L24</f>
        <v>0</v>
      </c>
      <c r="M25" s="12"/>
    </row>
    <row r="26" spans="1:13" ht="12">
      <c r="A26" s="10" t="s">
        <v>45</v>
      </c>
      <c r="B26" s="16">
        <v>1</v>
      </c>
      <c r="C26" s="16">
        <v>113</v>
      </c>
      <c r="D26" s="16">
        <v>9980021000</v>
      </c>
      <c r="E26" s="16">
        <v>111</v>
      </c>
      <c r="F26" s="19" t="s">
        <v>13</v>
      </c>
      <c r="G26" s="24">
        <v>211</v>
      </c>
      <c r="H26" s="20">
        <v>361000</v>
      </c>
      <c r="I26" s="20">
        <f>H26/4</f>
        <v>90250</v>
      </c>
      <c r="J26" s="20">
        <f>H26/4</f>
        <v>90250</v>
      </c>
      <c r="K26" s="20">
        <f>H26/4</f>
        <v>90250</v>
      </c>
      <c r="L26" s="20">
        <f>H26/4</f>
        <v>90250</v>
      </c>
      <c r="M26" s="7"/>
    </row>
    <row r="27" spans="1:13" ht="12">
      <c r="A27" s="10"/>
      <c r="B27" s="16"/>
      <c r="C27" s="16"/>
      <c r="D27" s="16"/>
      <c r="E27" s="16">
        <v>119</v>
      </c>
      <c r="F27" s="19" t="s">
        <v>14</v>
      </c>
      <c r="G27" s="24">
        <v>213</v>
      </c>
      <c r="H27" s="20">
        <v>115300</v>
      </c>
      <c r="I27" s="20">
        <f aca="true" t="shared" si="4" ref="I27:I32">H27/4</f>
        <v>28825</v>
      </c>
      <c r="J27" s="20">
        <f aca="true" t="shared" si="5" ref="J27:J32">H27/4</f>
        <v>28825</v>
      </c>
      <c r="K27" s="20">
        <f aca="true" t="shared" si="6" ref="K27:K32">H27/4</f>
        <v>28825</v>
      </c>
      <c r="L27" s="20">
        <f aca="true" t="shared" si="7" ref="L27:L32">H27/4</f>
        <v>28825</v>
      </c>
      <c r="M27" s="7"/>
    </row>
    <row r="28" spans="1:13" ht="12">
      <c r="A28" s="10"/>
      <c r="B28" s="16"/>
      <c r="C28" s="16"/>
      <c r="D28" s="16"/>
      <c r="E28" s="16"/>
      <c r="F28" s="19" t="s">
        <v>15</v>
      </c>
      <c r="G28" s="24">
        <v>212</v>
      </c>
      <c r="H28" s="20"/>
      <c r="I28" s="20">
        <f t="shared" si="4"/>
        <v>0</v>
      </c>
      <c r="J28" s="20">
        <f t="shared" si="5"/>
        <v>0</v>
      </c>
      <c r="K28" s="20">
        <f t="shared" si="6"/>
        <v>0</v>
      </c>
      <c r="L28" s="20">
        <f t="shared" si="7"/>
        <v>0</v>
      </c>
      <c r="M28" s="7"/>
    </row>
    <row r="29" spans="1:13" ht="12">
      <c r="A29" s="10"/>
      <c r="B29" s="16"/>
      <c r="C29" s="16"/>
      <c r="D29" s="16"/>
      <c r="E29" s="16"/>
      <c r="F29" s="19" t="s">
        <v>35</v>
      </c>
      <c r="G29" s="24">
        <v>222</v>
      </c>
      <c r="H29" s="20"/>
      <c r="I29" s="20">
        <f t="shared" si="4"/>
        <v>0</v>
      </c>
      <c r="J29" s="20">
        <f t="shared" si="5"/>
        <v>0</v>
      </c>
      <c r="K29" s="20">
        <f t="shared" si="6"/>
        <v>0</v>
      </c>
      <c r="L29" s="20">
        <f t="shared" si="7"/>
        <v>0</v>
      </c>
      <c r="M29" s="7"/>
    </row>
    <row r="30" spans="1:13" ht="12">
      <c r="A30" s="10"/>
      <c r="B30" s="16"/>
      <c r="C30" s="16"/>
      <c r="D30" s="16"/>
      <c r="E30" s="16">
        <v>242</v>
      </c>
      <c r="F30" s="19" t="s">
        <v>18</v>
      </c>
      <c r="G30" s="24">
        <v>226</v>
      </c>
      <c r="H30" s="20"/>
      <c r="I30" s="20">
        <f t="shared" si="4"/>
        <v>0</v>
      </c>
      <c r="J30" s="20">
        <f t="shared" si="5"/>
        <v>0</v>
      </c>
      <c r="K30" s="20">
        <f t="shared" si="6"/>
        <v>0</v>
      </c>
      <c r="L30" s="20">
        <f t="shared" si="7"/>
        <v>0</v>
      </c>
      <c r="M30" s="7"/>
    </row>
    <row r="31" spans="1:13" ht="22.5">
      <c r="A31" s="10"/>
      <c r="B31" s="16"/>
      <c r="C31" s="16"/>
      <c r="D31" s="16"/>
      <c r="E31" s="16"/>
      <c r="F31" s="21" t="s">
        <v>20</v>
      </c>
      <c r="G31" s="24">
        <v>310</v>
      </c>
      <c r="H31" s="20"/>
      <c r="I31" s="20">
        <f t="shared" si="4"/>
        <v>0</v>
      </c>
      <c r="J31" s="20">
        <f t="shared" si="5"/>
        <v>0</v>
      </c>
      <c r="K31" s="20">
        <f t="shared" si="6"/>
        <v>0</v>
      </c>
      <c r="L31" s="20">
        <f t="shared" si="7"/>
        <v>0</v>
      </c>
      <c r="M31" s="7"/>
    </row>
    <row r="32" spans="1:13" ht="22.5">
      <c r="A32" s="10"/>
      <c r="B32" s="16"/>
      <c r="C32" s="16"/>
      <c r="D32" s="16"/>
      <c r="E32" s="16"/>
      <c r="F32" s="21" t="s">
        <v>21</v>
      </c>
      <c r="G32" s="24">
        <v>340</v>
      </c>
      <c r="H32" s="20">
        <v>5000</v>
      </c>
      <c r="I32" s="20">
        <f t="shared" si="4"/>
        <v>1250</v>
      </c>
      <c r="J32" s="20">
        <f t="shared" si="5"/>
        <v>1250</v>
      </c>
      <c r="K32" s="20">
        <f t="shared" si="6"/>
        <v>1250</v>
      </c>
      <c r="L32" s="20">
        <f t="shared" si="7"/>
        <v>1250</v>
      </c>
      <c r="M32" s="7"/>
    </row>
    <row r="33" spans="1:13" s="2" customFormat="1" ht="12.75">
      <c r="A33" s="11" t="s">
        <v>30</v>
      </c>
      <c r="B33" s="11"/>
      <c r="C33" s="11"/>
      <c r="D33" s="11"/>
      <c r="E33" s="11"/>
      <c r="F33" s="10"/>
      <c r="G33" s="10"/>
      <c r="H33" s="22">
        <f>H26+H27+H28+H29+H30+H31+H32</f>
        <v>481300</v>
      </c>
      <c r="I33" s="22">
        <f>SUM(I26:I32)</f>
        <v>120325</v>
      </c>
      <c r="J33" s="22">
        <f>SUM(J26:J32)</f>
        <v>120325</v>
      </c>
      <c r="K33" s="22">
        <f>SUM(K26:K32)</f>
        <v>120325</v>
      </c>
      <c r="L33" s="22">
        <f>SUM(L26:L32)</f>
        <v>120325</v>
      </c>
      <c r="M33" s="12"/>
    </row>
    <row r="34" spans="1:13" ht="12">
      <c r="A34" s="10" t="s">
        <v>46</v>
      </c>
      <c r="B34" s="16">
        <v>1</v>
      </c>
      <c r="C34" s="16">
        <v>304</v>
      </c>
      <c r="D34" s="16">
        <v>998005300</v>
      </c>
      <c r="E34" s="16">
        <v>244</v>
      </c>
      <c r="F34" s="19" t="s">
        <v>19</v>
      </c>
      <c r="G34" s="24">
        <v>212</v>
      </c>
      <c r="H34" s="20"/>
      <c r="I34" s="20"/>
      <c r="J34" s="20"/>
      <c r="K34" s="20"/>
      <c r="L34" s="20"/>
      <c r="M34" s="7"/>
    </row>
    <row r="35" spans="1:13" s="2" customFormat="1" ht="12.75">
      <c r="A35" s="11" t="s">
        <v>30</v>
      </c>
      <c r="B35" s="11"/>
      <c r="C35" s="11"/>
      <c r="D35" s="11"/>
      <c r="E35" s="11"/>
      <c r="F35" s="10"/>
      <c r="G35" s="10"/>
      <c r="H35" s="22">
        <f>H34</f>
        <v>0</v>
      </c>
      <c r="I35" s="20">
        <f>SUM(I34)</f>
        <v>0</v>
      </c>
      <c r="J35" s="22">
        <f>SUM(J34)</f>
        <v>0</v>
      </c>
      <c r="K35" s="22">
        <f>SUM(K34)</f>
        <v>0</v>
      </c>
      <c r="L35" s="22">
        <f>SUM(L34)</f>
        <v>0</v>
      </c>
      <c r="M35" s="12"/>
    </row>
    <row r="36" spans="1:13" s="2" customFormat="1" ht="12.75">
      <c r="A36" s="11" t="s">
        <v>33</v>
      </c>
      <c r="B36" s="11"/>
      <c r="C36" s="16">
        <v>203</v>
      </c>
      <c r="D36" s="16">
        <v>9980051180</v>
      </c>
      <c r="E36" s="16">
        <v>121</v>
      </c>
      <c r="F36" s="19" t="s">
        <v>13</v>
      </c>
      <c r="G36" s="16">
        <v>211</v>
      </c>
      <c r="H36" s="20">
        <v>67000</v>
      </c>
      <c r="I36" s="8">
        <f>H36/4</f>
        <v>16750</v>
      </c>
      <c r="J36" s="20">
        <f>H36/4</f>
        <v>16750</v>
      </c>
      <c r="K36" s="20">
        <f aca="true" t="shared" si="8" ref="K36:K41">H36/4</f>
        <v>16750</v>
      </c>
      <c r="L36" s="20">
        <f aca="true" t="shared" si="9" ref="L36:L41">H36/4</f>
        <v>16750</v>
      </c>
      <c r="M36" s="12"/>
    </row>
    <row r="37" spans="1:13" s="2" customFormat="1" ht="12.75">
      <c r="A37" s="11"/>
      <c r="B37" s="11"/>
      <c r="C37" s="16">
        <v>203</v>
      </c>
      <c r="D37" s="16"/>
      <c r="E37" s="16">
        <v>129</v>
      </c>
      <c r="F37" s="19" t="s">
        <v>14</v>
      </c>
      <c r="G37" s="24">
        <v>213</v>
      </c>
      <c r="H37" s="20">
        <v>20000</v>
      </c>
      <c r="I37" s="8">
        <f>H37/4</f>
        <v>5000</v>
      </c>
      <c r="J37" s="20">
        <f>H37/4</f>
        <v>5000</v>
      </c>
      <c r="K37" s="20">
        <f t="shared" si="8"/>
        <v>5000</v>
      </c>
      <c r="L37" s="20">
        <f t="shared" si="9"/>
        <v>5000</v>
      </c>
      <c r="M37" s="12"/>
    </row>
    <row r="38" spans="1:13" s="2" customFormat="1" ht="23.25">
      <c r="A38" s="11"/>
      <c r="B38" s="11"/>
      <c r="C38" s="16">
        <v>203</v>
      </c>
      <c r="D38" s="16"/>
      <c r="E38" s="16">
        <v>244</v>
      </c>
      <c r="F38" s="21" t="s">
        <v>21</v>
      </c>
      <c r="G38" s="24">
        <v>346</v>
      </c>
      <c r="H38" s="20">
        <v>3000</v>
      </c>
      <c r="I38" s="8">
        <f>H38/4</f>
        <v>750</v>
      </c>
      <c r="J38" s="20">
        <f>H38/4</f>
        <v>750</v>
      </c>
      <c r="K38" s="20">
        <f t="shared" si="8"/>
        <v>750</v>
      </c>
      <c r="L38" s="20">
        <f t="shared" si="9"/>
        <v>750</v>
      </c>
      <c r="M38" s="12"/>
    </row>
    <row r="39" spans="1:13" s="2" customFormat="1" ht="12.75">
      <c r="A39" s="11" t="s">
        <v>30</v>
      </c>
      <c r="B39" s="11"/>
      <c r="C39" s="11"/>
      <c r="D39" s="11"/>
      <c r="E39" s="11"/>
      <c r="F39" s="10"/>
      <c r="G39" s="10"/>
      <c r="H39" s="22">
        <f>H36+H37+H38</f>
        <v>90000</v>
      </c>
      <c r="I39" s="8">
        <f>H39/4</f>
        <v>22500</v>
      </c>
      <c r="J39" s="20">
        <f>H39/4</f>
        <v>22500</v>
      </c>
      <c r="K39" s="20">
        <f t="shared" si="8"/>
        <v>22500</v>
      </c>
      <c r="L39" s="20">
        <f t="shared" si="9"/>
        <v>22500</v>
      </c>
      <c r="M39" s="12"/>
    </row>
    <row r="40" spans="1:13" s="2" customFormat="1" ht="12.75">
      <c r="A40" s="11" t="s">
        <v>34</v>
      </c>
      <c r="B40" s="16">
        <v>7</v>
      </c>
      <c r="C40" s="16">
        <v>707</v>
      </c>
      <c r="D40" s="16"/>
      <c r="E40" s="16">
        <v>1</v>
      </c>
      <c r="F40" s="19" t="s">
        <v>18</v>
      </c>
      <c r="G40" s="16">
        <v>226</v>
      </c>
      <c r="H40" s="20"/>
      <c r="I40" s="20">
        <f>H40/4</f>
        <v>0</v>
      </c>
      <c r="J40" s="20">
        <f>H40/4</f>
        <v>0</v>
      </c>
      <c r="K40" s="20">
        <f t="shared" si="8"/>
        <v>0</v>
      </c>
      <c r="L40" s="20">
        <f t="shared" si="9"/>
        <v>0</v>
      </c>
      <c r="M40" s="12"/>
    </row>
    <row r="41" spans="1:13" s="2" customFormat="1" ht="12.75">
      <c r="A41" s="11" t="s">
        <v>30</v>
      </c>
      <c r="B41" s="11"/>
      <c r="C41" s="11"/>
      <c r="D41" s="11"/>
      <c r="E41" s="11"/>
      <c r="F41" s="23"/>
      <c r="G41" s="10"/>
      <c r="H41" s="22">
        <f>H40</f>
        <v>0</v>
      </c>
      <c r="I41" s="20">
        <f>I40</f>
        <v>0</v>
      </c>
      <c r="J41" s="22">
        <f>J40</f>
        <v>0</v>
      </c>
      <c r="K41" s="20">
        <f t="shared" si="8"/>
        <v>0</v>
      </c>
      <c r="L41" s="20">
        <f t="shared" si="9"/>
        <v>0</v>
      </c>
      <c r="M41" s="12"/>
    </row>
    <row r="42" spans="1:13" ht="12">
      <c r="A42" s="10"/>
      <c r="B42" s="16"/>
      <c r="C42" s="8"/>
      <c r="D42" s="8"/>
      <c r="E42" s="8"/>
      <c r="F42" s="8"/>
      <c r="G42" s="8"/>
      <c r="H42" s="20" t="s">
        <v>36</v>
      </c>
      <c r="I42" s="20"/>
      <c r="J42" s="20"/>
      <c r="K42" s="20"/>
      <c r="L42" s="20"/>
      <c r="M42" s="7"/>
    </row>
    <row r="43" spans="1:13" s="2" customFormat="1" ht="12.75">
      <c r="A43" s="11" t="s">
        <v>31</v>
      </c>
      <c r="B43" s="11"/>
      <c r="C43" s="10"/>
      <c r="D43" s="10"/>
      <c r="E43" s="10"/>
      <c r="F43" s="10"/>
      <c r="G43" s="10"/>
      <c r="H43" s="22">
        <f>H18+H23+H25+H33+H35+H39+H41</f>
        <v>2185200</v>
      </c>
      <c r="I43" s="22">
        <f>I18+I23+I25+I33+I35+I39+I41</f>
        <v>546300</v>
      </c>
      <c r="J43" s="22">
        <f>J18+J23+J25+J33+J35+J39+J41</f>
        <v>546300</v>
      </c>
      <c r="K43" s="22">
        <f>K18+K23+K25+K33+K35+K39+K41</f>
        <v>546300</v>
      </c>
      <c r="L43" s="22">
        <f>L18+L23+L25+L33+L35+L39+L41</f>
        <v>546300</v>
      </c>
      <c r="M43" s="12"/>
    </row>
    <row r="44" spans="1:13" ht="12">
      <c r="A44" s="8"/>
      <c r="B44" s="16"/>
      <c r="C44" s="8"/>
      <c r="D44" s="8"/>
      <c r="E44" s="8"/>
      <c r="F44" s="8"/>
      <c r="G44" s="8"/>
      <c r="H44" s="17"/>
      <c r="I44" s="8"/>
      <c r="J44" s="8"/>
      <c r="K44" s="8"/>
      <c r="L44" s="8"/>
      <c r="M44" s="7"/>
    </row>
    <row r="45" spans="1:13" ht="1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7"/>
    </row>
    <row r="46" spans="1:12" ht="12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</row>
    <row r="47" spans="1:12" ht="12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</row>
    <row r="48" spans="1:12" ht="12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</row>
    <row r="49" spans="1:12" ht="12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</row>
    <row r="50" spans="1:12" ht="12">
      <c r="A50" s="10"/>
      <c r="B50" s="16"/>
      <c r="C50" s="16"/>
      <c r="D50" s="16"/>
      <c r="E50" s="16"/>
      <c r="F50" s="19"/>
      <c r="G50" s="24"/>
      <c r="H50" s="20"/>
      <c r="I50" s="20"/>
      <c r="J50" s="20"/>
      <c r="K50" s="20"/>
      <c r="L50" s="20"/>
    </row>
    <row r="51" spans="1:12" ht="12">
      <c r="A51" s="10"/>
      <c r="B51" s="16"/>
      <c r="C51" s="16"/>
      <c r="D51" s="16"/>
      <c r="E51" s="16"/>
      <c r="F51" s="19"/>
      <c r="G51" s="24"/>
      <c r="H51" s="20"/>
      <c r="I51" s="20"/>
      <c r="J51" s="20"/>
      <c r="K51" s="20"/>
      <c r="L51" s="20"/>
    </row>
    <row r="52" spans="1:12" ht="12">
      <c r="A52" s="10"/>
      <c r="B52" s="16"/>
      <c r="C52" s="16"/>
      <c r="D52" s="16"/>
      <c r="E52" s="16"/>
      <c r="F52" s="19"/>
      <c r="G52" s="24"/>
      <c r="H52" s="20"/>
      <c r="I52" s="20"/>
      <c r="J52" s="20"/>
      <c r="K52" s="20"/>
      <c r="L52" s="20"/>
    </row>
    <row r="53" spans="1:12" ht="12">
      <c r="A53" s="10"/>
      <c r="B53" s="16"/>
      <c r="C53" s="16"/>
      <c r="D53" s="16"/>
      <c r="E53" s="16"/>
      <c r="F53" s="21"/>
      <c r="G53" s="24"/>
      <c r="H53" s="20"/>
      <c r="I53" s="20"/>
      <c r="J53" s="20"/>
      <c r="K53" s="20"/>
      <c r="L53" s="20"/>
    </row>
    <row r="54" spans="1:12" ht="12">
      <c r="A54" s="10"/>
      <c r="B54" s="16"/>
      <c r="C54" s="16"/>
      <c r="D54" s="16"/>
      <c r="E54" s="16"/>
      <c r="F54" s="19"/>
      <c r="G54" s="24"/>
      <c r="H54" s="20"/>
      <c r="I54" s="20"/>
      <c r="J54" s="20"/>
      <c r="K54" s="20"/>
      <c r="L54" s="20"/>
    </row>
    <row r="55" spans="1:12" ht="12">
      <c r="A55" s="10"/>
      <c r="B55" s="16"/>
      <c r="C55" s="16"/>
      <c r="D55" s="16"/>
      <c r="E55" s="16"/>
      <c r="F55" s="19"/>
      <c r="G55" s="24"/>
      <c r="H55" s="20"/>
      <c r="I55" s="20"/>
      <c r="J55" s="20"/>
      <c r="K55" s="20"/>
      <c r="L55" s="20"/>
    </row>
    <row r="56" spans="1:12" ht="12">
      <c r="A56" s="10"/>
      <c r="B56" s="16"/>
      <c r="C56" s="16"/>
      <c r="D56" s="16"/>
      <c r="E56" s="16"/>
      <c r="F56" s="21"/>
      <c r="G56" s="24"/>
      <c r="H56" s="20"/>
      <c r="I56" s="20"/>
      <c r="J56" s="20"/>
      <c r="K56" s="20"/>
      <c r="L56" s="20"/>
    </row>
    <row r="57" spans="1:12" ht="12">
      <c r="A57" s="11"/>
      <c r="B57" s="11"/>
      <c r="C57" s="11"/>
      <c r="D57" s="11"/>
      <c r="E57" s="11"/>
      <c r="F57" s="10"/>
      <c r="G57" s="10"/>
      <c r="H57" s="22"/>
      <c r="I57" s="22"/>
      <c r="J57" s="22"/>
      <c r="K57" s="22"/>
      <c r="L57" s="22"/>
    </row>
  </sheetData>
  <sheetProtection/>
  <mergeCells count="2">
    <mergeCell ref="G13:G14"/>
    <mergeCell ref="M13:M14"/>
  </mergeCells>
  <printOptions/>
  <pageMargins left="0.3937007874015748" right="0.15748031496062992" top="0.7480314960629921" bottom="0.7874015748031497" header="0.3937007874015748" footer="0.55118110236220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Nailya</cp:lastModifiedBy>
  <cp:lastPrinted>2020-01-23T03:52:45Z</cp:lastPrinted>
  <dcterms:created xsi:type="dcterms:W3CDTF">1996-10-08T23:32:33Z</dcterms:created>
  <dcterms:modified xsi:type="dcterms:W3CDTF">2020-01-28T06:17:37Z</dcterms:modified>
  <cp:category/>
  <cp:version/>
  <cp:contentType/>
  <cp:contentStatus/>
</cp:coreProperties>
</file>